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24675" windowHeight="10905"/>
  </bookViews>
  <sheets>
    <sheet name="VA 2012 presse" sheetId="1" r:id="rId1"/>
  </sheets>
  <definedNames>
    <definedName name="_xlnm.Print_Titles" localSheetId="0">'VA 2012 presse'!$1:$4</definedName>
  </definedNames>
  <calcPr calcId="145621"/>
</workbook>
</file>

<file path=xl/calcChain.xml><?xml version="1.0" encoding="utf-8"?>
<calcChain xmlns="http://schemas.openxmlformats.org/spreadsheetml/2006/main">
  <c r="B64" i="1" l="1"/>
  <c r="B60" i="1"/>
  <c r="C56" i="1"/>
  <c r="B50" i="1"/>
  <c r="B47" i="1"/>
  <c r="C60" i="1" l="1"/>
  <c r="B56" i="1"/>
  <c r="C29" i="1"/>
  <c r="C31" i="1" s="1"/>
  <c r="B29" i="1"/>
  <c r="C39" i="1"/>
  <c r="C17" i="1"/>
  <c r="C13" i="1"/>
  <c r="B65" i="1" l="1"/>
  <c r="B59" i="1"/>
  <c r="B39" i="1"/>
  <c r="B31" i="1"/>
  <c r="B17" i="1"/>
  <c r="B13" i="1"/>
  <c r="B7" i="1" l="1"/>
  <c r="B8" i="1" s="1"/>
  <c r="B40" i="1" l="1"/>
  <c r="B41" i="1" s="1"/>
</calcChain>
</file>

<file path=xl/sharedStrings.xml><?xml version="1.0" encoding="utf-8"?>
<sst xmlns="http://schemas.openxmlformats.org/spreadsheetml/2006/main" count="52" uniqueCount="46">
  <si>
    <t>Haushaltssumme</t>
  </si>
  <si>
    <t>Veränderung zum Vorjahr absolut</t>
  </si>
  <si>
    <t>Veränderung zum Vorjahr in Prozent</t>
  </si>
  <si>
    <t>Bruttoüberschuß der laufenden Gebarung</t>
  </si>
  <si>
    <t xml:space="preserve">Nettoschuldendienst </t>
  </si>
  <si>
    <t>Frei verfügbare Mittel</t>
  </si>
  <si>
    <t>Rücklagenentnahmen</t>
  </si>
  <si>
    <t>Rücklagenzuführungen</t>
  </si>
  <si>
    <t>Saldo</t>
  </si>
  <si>
    <t>Öffentliche Beleuchtung</t>
  </si>
  <si>
    <t>Darlehensaufnahmen</t>
  </si>
  <si>
    <t>Tilgungen</t>
  </si>
  <si>
    <t>Nettoneuverschuldung ("Nulldefizit")</t>
  </si>
  <si>
    <t>Zinsen</t>
  </si>
  <si>
    <t>Darlehensverschuldung Stadt</t>
  </si>
  <si>
    <t>Leasingverpflichtung Stadt</t>
  </si>
  <si>
    <t>Haftungen GIG, VAL BLU, Seilbahn</t>
  </si>
  <si>
    <t>Gesamtverschuldung (inkl. Haftungen)</t>
  </si>
  <si>
    <t>Differenz absolut</t>
  </si>
  <si>
    <t>Großinvestitionen</t>
  </si>
  <si>
    <t>Investitionen Stadthaushalt</t>
  </si>
  <si>
    <t>in Prozent der Haushaltssumme</t>
  </si>
  <si>
    <t>Personalaufwand</t>
  </si>
  <si>
    <t>Differenz prozentuell</t>
  </si>
  <si>
    <t>Wasserversorung  BA 12</t>
  </si>
  <si>
    <t>außerordentliche Einnahmen</t>
  </si>
  <si>
    <t>Maastricht - Ergebnis</t>
  </si>
  <si>
    <t>VA 2014</t>
  </si>
  <si>
    <t>Straßen (Neubau und Sanierung)</t>
  </si>
  <si>
    <t xml:space="preserve">    Abwasserbeseitung ABA 19</t>
  </si>
  <si>
    <t xml:space="preserve">    OFW Bludenz: Schweres Rüstfahrzeug</t>
  </si>
  <si>
    <t>Prokopfverschuldung (14.895 Einwohner)</t>
  </si>
  <si>
    <t>Abwasserbeseitung ABA 19</t>
  </si>
  <si>
    <t>Wasserversorgung BA 12</t>
  </si>
  <si>
    <t>OFW Bludenz: Schweres Rüstfahrzeug</t>
  </si>
  <si>
    <t xml:space="preserve">VS Bings </t>
  </si>
  <si>
    <t xml:space="preserve">    Nicht aufteilbarer Schuldendienst</t>
  </si>
  <si>
    <t>VS St. Peter: Adaptierungen Etappe 4</t>
  </si>
  <si>
    <t xml:space="preserve">Amtsgebäude </t>
  </si>
  <si>
    <t>Stadt Bludenz:  Kenndaten  Voranschlag 2015</t>
  </si>
  <si>
    <t>VA 2015</t>
  </si>
  <si>
    <t>Altstoffsammelzentrum Bludenz</t>
  </si>
  <si>
    <t>VS Bings - Sanierung</t>
  </si>
  <si>
    <t>Photovoltaik-Anlagen</t>
  </si>
  <si>
    <t>Amtsgebäude</t>
  </si>
  <si>
    <t>Bau und Ausbau von Gemeindestraßen u. Brücken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</si>
</sst>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M_-;\-* #,##0.00\ _D_M_-;_-* &quot;-&quot;??\ _D_M_-;_-@_-"/>
    <numFmt numFmtId="165" formatCode="_-[$€]\ * #,##0.00_-;\-[$€]\ * #,##0.00_-;_-[$€]\ * &quot;-&quot;??_-;_-@_-"/>
  </numFmts>
  <fonts count="10" x14ac:knownFonts="1">
    <font>
      <sz val="10"/>
      <name val="Arial"/>
    </font>
    <font>
      <b/>
      <sz val="18"/>
      <name val="Arial"/>
      <family val="2"/>
    </font>
    <font>
      <b/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Fill="1" applyBorder="1" applyAlignment="1">
      <alignment horizontal="centerContinuous"/>
    </xf>
    <xf numFmtId="0" fontId="0" fillId="0" borderId="0" xfId="0" applyFill="1" applyBorder="1"/>
    <xf numFmtId="3" fontId="0" fillId="0" borderId="0" xfId="0" applyNumberFormat="1" applyFill="1" applyBorder="1"/>
    <xf numFmtId="3" fontId="3" fillId="2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0" fillId="2" borderId="0" xfId="0" applyNumberFormat="1" applyFill="1" applyBorder="1"/>
    <xf numFmtId="0" fontId="2" fillId="0" borderId="0" xfId="0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3" fontId="0" fillId="2" borderId="0" xfId="0" applyNumberFormat="1" applyFill="1"/>
    <xf numFmtId="3" fontId="5" fillId="2" borderId="0" xfId="0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2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</cellXfs>
  <cellStyles count="3">
    <cellStyle name="Euro" xfId="2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tabSelected="1" view="pageBreakPreview" zoomScaleNormal="100" zoomScaleSheetLayoutView="100" workbookViewId="0">
      <pane ySplit="4" topLeftCell="A28" activePane="bottomLeft" state="frozen"/>
      <selection pane="bottomLeft" activeCell="J45" sqref="I45:J54"/>
    </sheetView>
  </sheetViews>
  <sheetFormatPr baseColWidth="10" defaultRowHeight="12.75" outlineLevelRow="1" x14ac:dyDescent="0.2"/>
  <cols>
    <col min="1" max="1" width="44.7109375" bestFit="1" customWidth="1"/>
    <col min="2" max="3" width="19" customWidth="1"/>
    <col min="4" max="4" width="13.7109375" bestFit="1" customWidth="1"/>
  </cols>
  <sheetData>
    <row r="1" spans="1:3" ht="33" customHeight="1" x14ac:dyDescent="0.35">
      <c r="A1" s="1" t="s">
        <v>39</v>
      </c>
      <c r="B1" s="1"/>
      <c r="C1" s="1"/>
    </row>
    <row r="2" spans="1:3" ht="15" customHeight="1" x14ac:dyDescent="0.2">
      <c r="A2" s="2"/>
      <c r="B2" s="2"/>
      <c r="C2" s="2"/>
    </row>
    <row r="3" spans="1:3" ht="9.75" customHeight="1" x14ac:dyDescent="0.2">
      <c r="A3" s="2"/>
      <c r="B3" s="2"/>
      <c r="C3" s="2"/>
    </row>
    <row r="4" spans="1:3" ht="15.75" x14ac:dyDescent="0.25">
      <c r="A4" s="2"/>
      <c r="B4" s="4" t="s">
        <v>40</v>
      </c>
      <c r="C4" s="5" t="s">
        <v>27</v>
      </c>
    </row>
    <row r="5" spans="1:3" x14ac:dyDescent="0.2">
      <c r="A5" s="2"/>
      <c r="B5" s="6"/>
      <c r="C5" s="3"/>
    </row>
    <row r="6" spans="1:3" x14ac:dyDescent="0.2">
      <c r="A6" s="7" t="s">
        <v>0</v>
      </c>
      <c r="B6" s="8">
        <v>42192000</v>
      </c>
      <c r="C6" s="28">
        <v>42402100</v>
      </c>
    </row>
    <row r="7" spans="1:3" x14ac:dyDescent="0.2">
      <c r="A7" s="9" t="s">
        <v>1</v>
      </c>
      <c r="B7" s="38">
        <f>+B6-C6</f>
        <v>-210100</v>
      </c>
      <c r="C7" s="20">
        <v>3020700</v>
      </c>
    </row>
    <row r="8" spans="1:3" x14ac:dyDescent="0.2">
      <c r="A8" s="9" t="s">
        <v>2</v>
      </c>
      <c r="B8" s="39">
        <f>+B7*100/C6</f>
        <v>-0.4954943269319208</v>
      </c>
      <c r="C8" s="30">
        <v>7.67</v>
      </c>
    </row>
    <row r="9" spans="1:3" x14ac:dyDescent="0.2">
      <c r="A9" s="9"/>
      <c r="B9" s="40"/>
      <c r="C9" s="44"/>
    </row>
    <row r="10" spans="1:3" x14ac:dyDescent="0.2">
      <c r="A10" s="9"/>
      <c r="B10" s="12"/>
      <c r="C10" s="31"/>
    </row>
    <row r="11" spans="1:3" x14ac:dyDescent="0.2">
      <c r="A11" s="7" t="s">
        <v>3</v>
      </c>
      <c r="B11" s="13">
        <v>1053300</v>
      </c>
      <c r="C11" s="22">
        <v>1271900</v>
      </c>
    </row>
    <row r="12" spans="1:3" x14ac:dyDescent="0.2">
      <c r="A12" s="15" t="s">
        <v>4</v>
      </c>
      <c r="B12" s="16">
        <v>-2062000</v>
      </c>
      <c r="C12" s="32">
        <v>-2065800</v>
      </c>
    </row>
    <row r="13" spans="1:3" x14ac:dyDescent="0.2">
      <c r="A13" s="7" t="s">
        <v>5</v>
      </c>
      <c r="B13" s="17">
        <f>SUM(B11:B12)</f>
        <v>-1008700</v>
      </c>
      <c r="C13" s="14">
        <f>SUM(C11:C12)</f>
        <v>-793900</v>
      </c>
    </row>
    <row r="14" spans="1:3" x14ac:dyDescent="0.2">
      <c r="B14" s="18"/>
      <c r="C14" s="33"/>
    </row>
    <row r="15" spans="1:3" x14ac:dyDescent="0.2">
      <c r="A15" s="15" t="s">
        <v>6</v>
      </c>
      <c r="B15" s="19">
        <v>1427800</v>
      </c>
      <c r="C15" s="34">
        <v>2488700</v>
      </c>
    </row>
    <row r="16" spans="1:3" x14ac:dyDescent="0.2">
      <c r="A16" s="15" t="s">
        <v>7</v>
      </c>
      <c r="B16" s="21">
        <v>0</v>
      </c>
      <c r="C16" s="35">
        <v>0</v>
      </c>
    </row>
    <row r="17" spans="1:3" x14ac:dyDescent="0.2">
      <c r="A17" s="7" t="s">
        <v>8</v>
      </c>
      <c r="B17" s="13">
        <f>+B15-B16</f>
        <v>1427800</v>
      </c>
      <c r="C17" s="22">
        <f>+C15-C16</f>
        <v>2488700</v>
      </c>
    </row>
    <row r="18" spans="1:3" x14ac:dyDescent="0.2">
      <c r="B18" s="18"/>
      <c r="C18" s="33"/>
    </row>
    <row r="19" spans="1:3" x14ac:dyDescent="0.2">
      <c r="A19" s="37" t="s">
        <v>29</v>
      </c>
      <c r="B19" s="19">
        <v>1070000</v>
      </c>
      <c r="C19" s="34">
        <v>200000</v>
      </c>
    </row>
    <row r="20" spans="1:3" x14ac:dyDescent="0.2">
      <c r="A20" s="15" t="s">
        <v>28</v>
      </c>
      <c r="B20" s="19">
        <v>450000</v>
      </c>
      <c r="C20" s="34">
        <v>520000</v>
      </c>
    </row>
    <row r="21" spans="1:3" x14ac:dyDescent="0.2">
      <c r="A21" s="15" t="s">
        <v>24</v>
      </c>
      <c r="B21" s="19">
        <v>430000</v>
      </c>
      <c r="C21" s="34">
        <v>908000</v>
      </c>
    </row>
    <row r="22" spans="1:3" x14ac:dyDescent="0.2">
      <c r="A22" s="15" t="s">
        <v>35</v>
      </c>
      <c r="B22" s="19">
        <v>250000</v>
      </c>
      <c r="C22" s="34">
        <v>0</v>
      </c>
    </row>
    <row r="23" spans="1:3" x14ac:dyDescent="0.2">
      <c r="A23" s="15" t="s">
        <v>9</v>
      </c>
      <c r="B23" s="19">
        <v>230000</v>
      </c>
      <c r="C23" s="34">
        <v>220000</v>
      </c>
    </row>
    <row r="24" spans="1:3" x14ac:dyDescent="0.2">
      <c r="A24" s="15" t="s">
        <v>36</v>
      </c>
      <c r="B24" s="19">
        <v>0</v>
      </c>
      <c r="C24" s="34">
        <v>493200</v>
      </c>
    </row>
    <row r="25" spans="1:3" x14ac:dyDescent="0.2">
      <c r="A25" s="37" t="s">
        <v>37</v>
      </c>
      <c r="B25" s="19">
        <v>138000</v>
      </c>
      <c r="C25" s="34">
        <v>380000</v>
      </c>
    </row>
    <row r="26" spans="1:3" x14ac:dyDescent="0.2">
      <c r="A26" s="15" t="s">
        <v>38</v>
      </c>
      <c r="B26" s="19">
        <v>100000</v>
      </c>
      <c r="C26" s="34">
        <v>0</v>
      </c>
    </row>
    <row r="27" spans="1:3" x14ac:dyDescent="0.2">
      <c r="A27" s="15" t="s">
        <v>30</v>
      </c>
      <c r="B27" s="19">
        <v>0</v>
      </c>
      <c r="C27" s="34">
        <v>200000</v>
      </c>
    </row>
    <row r="28" spans="1:3" x14ac:dyDescent="0.2">
      <c r="A28" s="26" t="s">
        <v>41</v>
      </c>
      <c r="B28" s="21">
        <v>0</v>
      </c>
      <c r="C28" s="35">
        <v>130000</v>
      </c>
    </row>
    <row r="29" spans="1:3" x14ac:dyDescent="0.2">
      <c r="A29" s="7" t="s">
        <v>10</v>
      </c>
      <c r="B29" s="13">
        <f>SUM(B19:B28)</f>
        <v>2668000</v>
      </c>
      <c r="C29" s="22">
        <f>SUM(C19:C28)</f>
        <v>3051200</v>
      </c>
    </row>
    <row r="30" spans="1:3" x14ac:dyDescent="0.2">
      <c r="A30" s="15" t="s">
        <v>11</v>
      </c>
      <c r="B30" s="16">
        <v>-1970000</v>
      </c>
      <c r="C30" s="32">
        <v>-1900500</v>
      </c>
    </row>
    <row r="31" spans="1:3" x14ac:dyDescent="0.2">
      <c r="A31" s="7" t="s">
        <v>12</v>
      </c>
      <c r="B31" s="13">
        <f>SUM(B29:B30)</f>
        <v>698000</v>
      </c>
      <c r="C31" s="22">
        <f>SUM(C29:C30)</f>
        <v>1150700</v>
      </c>
    </row>
    <row r="32" spans="1:3" x14ac:dyDescent="0.2">
      <c r="A32" s="41" t="s">
        <v>26</v>
      </c>
      <c r="B32" s="46">
        <v>71400</v>
      </c>
      <c r="C32" s="45">
        <v>-1289300</v>
      </c>
    </row>
    <row r="33" spans="1:3" x14ac:dyDescent="0.2">
      <c r="A33" s="7"/>
      <c r="B33" s="8"/>
      <c r="C33" s="28"/>
    </row>
    <row r="34" spans="1:3" x14ac:dyDescent="0.2">
      <c r="A34" s="7" t="s">
        <v>13</v>
      </c>
      <c r="B34" s="8">
        <v>310800</v>
      </c>
      <c r="C34" s="28">
        <v>387100</v>
      </c>
    </row>
    <row r="35" spans="1:3" x14ac:dyDescent="0.2">
      <c r="A35" s="7"/>
      <c r="B35" s="8"/>
      <c r="C35" s="28"/>
    </row>
    <row r="36" spans="1:3" x14ac:dyDescent="0.2">
      <c r="A36" s="15" t="s">
        <v>14</v>
      </c>
      <c r="B36" s="19">
        <v>23978400</v>
      </c>
      <c r="C36" s="34">
        <v>24266300</v>
      </c>
    </row>
    <row r="37" spans="1:3" x14ac:dyDescent="0.2">
      <c r="A37" s="15" t="s">
        <v>15</v>
      </c>
      <c r="B37" s="19">
        <v>498500</v>
      </c>
      <c r="C37" s="34">
        <v>568600</v>
      </c>
    </row>
    <row r="38" spans="1:3" x14ac:dyDescent="0.2">
      <c r="A38" s="15" t="s">
        <v>16</v>
      </c>
      <c r="B38" s="21">
        <v>11830800</v>
      </c>
      <c r="C38" s="35">
        <v>12874600</v>
      </c>
    </row>
    <row r="39" spans="1:3" x14ac:dyDescent="0.2">
      <c r="A39" s="25" t="s">
        <v>17</v>
      </c>
      <c r="B39" s="13">
        <f>SUM(B36:B38)</f>
        <v>36307700</v>
      </c>
      <c r="C39" s="22">
        <f>SUM(C36:C38)</f>
        <v>37709500</v>
      </c>
    </row>
    <row r="40" spans="1:3" x14ac:dyDescent="0.2">
      <c r="A40" s="15" t="s">
        <v>18</v>
      </c>
      <c r="B40" s="38">
        <f>+B39-C39</f>
        <v>-1401800</v>
      </c>
      <c r="C40" s="42">
        <v>-1787000</v>
      </c>
    </row>
    <row r="41" spans="1:3" x14ac:dyDescent="0.2">
      <c r="A41" s="15" t="s">
        <v>23</v>
      </c>
      <c r="B41" s="39">
        <f>+B40*100/C39</f>
        <v>-3.7173656505655073</v>
      </c>
      <c r="C41" s="43">
        <v>-4.5199999999999996</v>
      </c>
    </row>
    <row r="42" spans="1:3" x14ac:dyDescent="0.2">
      <c r="A42" s="15" t="s">
        <v>31</v>
      </c>
      <c r="B42" s="10">
        <v>2417</v>
      </c>
      <c r="C42" s="20">
        <v>2532</v>
      </c>
    </row>
    <row r="43" spans="1:3" x14ac:dyDescent="0.2">
      <c r="A43" s="9"/>
      <c r="B43" s="12"/>
      <c r="C43" s="31"/>
    </row>
    <row r="44" spans="1:3" outlineLevel="1" x14ac:dyDescent="0.2">
      <c r="A44" s="15" t="s">
        <v>25</v>
      </c>
      <c r="B44" s="12">
        <v>575000</v>
      </c>
      <c r="C44" s="31">
        <v>0</v>
      </c>
    </row>
    <row r="45" spans="1:3" outlineLevel="1" x14ac:dyDescent="0.2">
      <c r="A45" s="9"/>
      <c r="B45" s="12"/>
      <c r="C45" s="31"/>
    </row>
    <row r="46" spans="1:3" x14ac:dyDescent="0.2">
      <c r="A46" s="15" t="s">
        <v>32</v>
      </c>
      <c r="B46" s="19">
        <v>1770000</v>
      </c>
      <c r="C46" s="31">
        <v>1770000</v>
      </c>
    </row>
    <row r="47" spans="1:3" x14ac:dyDescent="0.2">
      <c r="A47" s="26" t="s">
        <v>33</v>
      </c>
      <c r="B47" s="19">
        <f>220000+700000</f>
        <v>920000</v>
      </c>
      <c r="C47" s="34">
        <v>908000</v>
      </c>
    </row>
    <row r="48" spans="1:3" x14ac:dyDescent="0.2">
      <c r="A48" s="26" t="s">
        <v>41</v>
      </c>
      <c r="B48" s="19">
        <v>680000</v>
      </c>
      <c r="C48" s="34">
        <v>900000</v>
      </c>
    </row>
    <row r="49" spans="1:3" x14ac:dyDescent="0.2">
      <c r="A49" s="26" t="s">
        <v>42</v>
      </c>
      <c r="B49" s="19">
        <v>350000</v>
      </c>
      <c r="C49" s="34">
        <v>0</v>
      </c>
    </row>
    <row r="50" spans="1:3" x14ac:dyDescent="0.2">
      <c r="A50" s="23" t="s">
        <v>9</v>
      </c>
      <c r="B50" s="19">
        <f>222000+8000</f>
        <v>230000</v>
      </c>
      <c r="C50" s="34">
        <v>220000</v>
      </c>
    </row>
    <row r="51" spans="1:3" x14ac:dyDescent="0.2">
      <c r="A51" s="26" t="s">
        <v>43</v>
      </c>
      <c r="B51" s="19">
        <v>215000</v>
      </c>
      <c r="C51" s="34">
        <v>0</v>
      </c>
    </row>
    <row r="52" spans="1:3" x14ac:dyDescent="0.2">
      <c r="A52" s="37" t="s">
        <v>37</v>
      </c>
      <c r="B52" s="19">
        <v>170000</v>
      </c>
      <c r="C52" s="34">
        <v>480000</v>
      </c>
    </row>
    <row r="53" spans="1:3" x14ac:dyDescent="0.2">
      <c r="A53" s="26" t="s">
        <v>44</v>
      </c>
      <c r="B53" s="19">
        <v>100000</v>
      </c>
      <c r="C53" s="34">
        <v>0</v>
      </c>
    </row>
    <row r="54" spans="1:3" x14ac:dyDescent="0.2">
      <c r="A54" s="37" t="s">
        <v>45</v>
      </c>
      <c r="B54" s="19">
        <v>30000</v>
      </c>
      <c r="C54" s="34">
        <v>180000</v>
      </c>
    </row>
    <row r="55" spans="1:3" x14ac:dyDescent="0.2">
      <c r="A55" s="26" t="s">
        <v>34</v>
      </c>
      <c r="B55" s="21">
        <v>0</v>
      </c>
      <c r="C55" s="35">
        <v>798000</v>
      </c>
    </row>
    <row r="56" spans="1:3" x14ac:dyDescent="0.2">
      <c r="A56" s="25" t="s">
        <v>19</v>
      </c>
      <c r="B56" s="13">
        <f>SUM(B46:B55)</f>
        <v>4465000</v>
      </c>
      <c r="C56" s="22">
        <f>SUM(C46:C55)</f>
        <v>5256000</v>
      </c>
    </row>
    <row r="57" spans="1:3" x14ac:dyDescent="0.2">
      <c r="A57" s="23"/>
      <c r="B57" s="24"/>
      <c r="C57" s="29"/>
    </row>
    <row r="58" spans="1:3" x14ac:dyDescent="0.2">
      <c r="A58" s="25" t="s">
        <v>20</v>
      </c>
      <c r="B58" s="8">
        <v>4802100</v>
      </c>
      <c r="C58" s="28">
        <v>5837700</v>
      </c>
    </row>
    <row r="59" spans="1:3" x14ac:dyDescent="0.2">
      <c r="A59" s="26" t="s">
        <v>18</v>
      </c>
      <c r="B59" s="38">
        <f>B58-C58</f>
        <v>-1035600</v>
      </c>
      <c r="C59" s="20">
        <v>1602300</v>
      </c>
    </row>
    <row r="60" spans="1:3" x14ac:dyDescent="0.2">
      <c r="A60" s="9" t="s">
        <v>21</v>
      </c>
      <c r="B60" s="11">
        <f>+B58*100/B6</f>
        <v>11.381541524459614</v>
      </c>
      <c r="C60" s="30">
        <f>+C58*100/C6</f>
        <v>13.767478497527245</v>
      </c>
    </row>
    <row r="61" spans="1:3" x14ac:dyDescent="0.2">
      <c r="A61" s="9"/>
      <c r="B61" s="12"/>
      <c r="C61" s="31"/>
    </row>
    <row r="62" spans="1:3" x14ac:dyDescent="0.2">
      <c r="A62" s="9"/>
      <c r="B62" s="12"/>
      <c r="C62" s="31"/>
    </row>
    <row r="63" spans="1:3" x14ac:dyDescent="0.2">
      <c r="A63" s="25" t="s">
        <v>22</v>
      </c>
      <c r="B63" s="8">
        <v>9962200</v>
      </c>
      <c r="C63" s="28">
        <v>9659600</v>
      </c>
    </row>
    <row r="64" spans="1:3" x14ac:dyDescent="0.2">
      <c r="A64" s="9" t="s">
        <v>18</v>
      </c>
      <c r="B64" s="10">
        <f>+B63-C63</f>
        <v>302600</v>
      </c>
      <c r="C64" s="20">
        <v>556700</v>
      </c>
    </row>
    <row r="65" spans="1:3" x14ac:dyDescent="0.2">
      <c r="A65" s="9" t="s">
        <v>23</v>
      </c>
      <c r="B65" s="27">
        <f>B64*100/C63</f>
        <v>3.1326348917139426</v>
      </c>
      <c r="C65" s="36">
        <v>6.12</v>
      </c>
    </row>
    <row r="66" spans="1:3" x14ac:dyDescent="0.2">
      <c r="A66" s="25"/>
      <c r="B66" s="28"/>
      <c r="C66" s="28"/>
    </row>
    <row r="67" spans="1:3" x14ac:dyDescent="0.2">
      <c r="A67" s="23"/>
      <c r="B67" s="29"/>
      <c r="C67" s="29"/>
    </row>
  </sheetData>
  <printOptions horizontalCentered="1"/>
  <pageMargins left="0.78740157480314965" right="0.19685039370078741" top="0.59055118110236227" bottom="0.59055118110236227" header="0.51181102362204722" footer="0.19685039370078741"/>
  <pageSetup paperSize="9" scale="90" orientation="portrait" r:id="rId1"/>
  <headerFooter alignWithMargins="0">
    <oddFooter>&amp;LM. Visintainer&amp;R&amp;D - mv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VA 2012 presse</vt:lpstr>
      <vt:lpstr>'VA 2012 presse'!Drucktitel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Visintainer Markus  (Mag.)</dc:creator>
  <cp:lastModifiedBy>Dobler Christoph</cp:lastModifiedBy>
  <cp:lastPrinted>2014-12-09T08:45:52Z</cp:lastPrinted>
  <dcterms:created xsi:type="dcterms:W3CDTF">2011-12-01T14:13:16Z</dcterms:created>
  <dcterms:modified xsi:type="dcterms:W3CDTF">2014-12-18T13:59:59Z</dcterms:modified>
</cp:coreProperties>
</file>